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860" activeTab="0"/>
  </bookViews>
  <sheets>
    <sheet name="4695_638818cab4cef" sheetId="1" r:id="rId1"/>
  </sheets>
  <definedNames/>
  <calcPr fullCalcOnLoad="1"/>
</workbook>
</file>

<file path=xl/sharedStrings.xml><?xml version="1.0" encoding="utf-8"?>
<sst xmlns="http://schemas.openxmlformats.org/spreadsheetml/2006/main" count="117" uniqueCount="19">
  <si>
    <t>通过资格审查及进入笔试人员名单（排名不分先后）</t>
  </si>
  <si>
    <t>序号</t>
  </si>
  <si>
    <t>报考号</t>
  </si>
  <si>
    <t>报考岗位</t>
  </si>
  <si>
    <t>姓名</t>
  </si>
  <si>
    <t>性别</t>
  </si>
  <si>
    <t>备注</t>
  </si>
  <si>
    <t>0102_产业发展研究室科研岗（软科学研究）4</t>
  </si>
  <si>
    <t>因通过资格审查人数未达开考比例，取消该岗位本次招聘。</t>
  </si>
  <si>
    <t>0103_采胶研究室科研岗3</t>
  </si>
  <si>
    <t>通过资格审查进入笔试</t>
  </si>
  <si>
    <t>0104_天然橡胶加工研究室科研岗3</t>
  </si>
  <si>
    <t>0105_天然橡胶加工研究室科研岗4</t>
  </si>
  <si>
    <t>0106_栽培生态研究室科研岗3</t>
  </si>
  <si>
    <t>0107_橡胶木材与热带林木综合利用研究室科技支撑服务岗</t>
  </si>
  <si>
    <t>0108_科技服务中心科技支撑服务岗1</t>
  </si>
  <si>
    <t>0109_科技服务中心科技支撑服务岗2</t>
  </si>
  <si>
    <t>0110_科技服务中心科技支撑服务岗3</t>
  </si>
  <si>
    <t>0111_科技服务中心科技支撑服务岗4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</si>
</sst>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方正小标宋简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workbookViewId="0" topLeftCell="A1">
      <selection activeCell="J7" sqref="J7"/>
    </sheetView>
  </sheetViews>
  <sheetFormatPr defaultColWidth="9.00390625" defaultRowHeight="34.5" customHeight="1"/>
  <cols>
    <col min="1" max="1" width="9.00390625" style="1" customWidth="1"/>
    <col min="2" max="2" width="27.8515625" style="1" customWidth="1"/>
    <col min="3" max="3" width="44.28125" style="2" customWidth="1"/>
    <col min="4" max="4" width="9.140625" style="1" customWidth="1"/>
    <col min="5" max="5" width="7.28125" style="1" customWidth="1"/>
    <col min="6" max="6" width="32.8515625" style="3" customWidth="1"/>
    <col min="7" max="16384" width="9.00390625" style="1" customWidth="1"/>
  </cols>
  <sheetData>
    <row r="1" spans="1:6" ht="37.5" customHeight="1">
      <c r="A1" s="4" t="s">
        <v>0</v>
      </c>
      <c r="B1" s="4"/>
      <c r="C1" s="4"/>
      <c r="D1" s="4"/>
      <c r="E1" s="4"/>
      <c r="F1" s="5"/>
    </row>
    <row r="2" spans="1:6" ht="27.75" customHeight="1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8" t="s">
        <v>6</v>
      </c>
    </row>
    <row r="3" spans="1:6" ht="34.5" customHeight="1">
      <c r="A3" s="9">
        <v>1</v>
      </c>
      <c r="B3" s="9" t="str">
        <f>"46952022112821513187743"</f>
        <v>46952022112821513187743</v>
      </c>
      <c r="C3" s="10" t="s">
        <v>7</v>
      </c>
      <c r="D3" s="9" t="str">
        <f>"李嘉琪"</f>
        <v>李嘉琪</v>
      </c>
      <c r="E3" s="9" t="str">
        <f>"女"</f>
        <v>女</v>
      </c>
      <c r="F3" s="11" t="s">
        <v>8</v>
      </c>
    </row>
    <row r="4" spans="1:6" ht="34.5" customHeight="1">
      <c r="A4" s="9">
        <v>2</v>
      </c>
      <c r="B4" s="9" t="str">
        <f>"4695202211090950588428"</f>
        <v>4695202211090950588428</v>
      </c>
      <c r="C4" s="10" t="s">
        <v>9</v>
      </c>
      <c r="D4" s="9" t="str">
        <f>"王照"</f>
        <v>王照</v>
      </c>
      <c r="E4" s="9" t="str">
        <f>"女"</f>
        <v>女</v>
      </c>
      <c r="F4" s="11" t="s">
        <v>10</v>
      </c>
    </row>
    <row r="5" spans="1:6" ht="34.5" customHeight="1">
      <c r="A5" s="9">
        <v>3</v>
      </c>
      <c r="B5" s="9" t="str">
        <f>"4695202211091137278861"</f>
        <v>4695202211091137278861</v>
      </c>
      <c r="C5" s="10" t="s">
        <v>9</v>
      </c>
      <c r="D5" s="9" t="str">
        <f>"刘明洋"</f>
        <v>刘明洋</v>
      </c>
      <c r="E5" s="9" t="str">
        <f>"女"</f>
        <v>女</v>
      </c>
      <c r="F5" s="11" t="s">
        <v>10</v>
      </c>
    </row>
    <row r="6" spans="1:6" ht="34.5" customHeight="1">
      <c r="A6" s="9">
        <v>4</v>
      </c>
      <c r="B6" s="9" t="str">
        <f>"4695202211092010279959"</f>
        <v>4695202211092010279959</v>
      </c>
      <c r="C6" s="10" t="s">
        <v>9</v>
      </c>
      <c r="D6" s="9" t="str">
        <f>"黎明慧"</f>
        <v>黎明慧</v>
      </c>
      <c r="E6" s="9" t="str">
        <f>"女"</f>
        <v>女</v>
      </c>
      <c r="F6" s="11" t="s">
        <v>10</v>
      </c>
    </row>
    <row r="7" spans="1:6" ht="34.5" customHeight="1">
      <c r="A7" s="9">
        <v>5</v>
      </c>
      <c r="B7" s="9" t="str">
        <f>"46952022111320512322532"</f>
        <v>46952022111320512322532</v>
      </c>
      <c r="C7" s="10" t="s">
        <v>9</v>
      </c>
      <c r="D7" s="9" t="str">
        <f>"王祎琛"</f>
        <v>王祎琛</v>
      </c>
      <c r="E7" s="9" t="str">
        <f>"男"</f>
        <v>男</v>
      </c>
      <c r="F7" s="11" t="s">
        <v>10</v>
      </c>
    </row>
    <row r="8" spans="1:6" ht="34.5" customHeight="1">
      <c r="A8" s="9">
        <v>6</v>
      </c>
      <c r="B8" s="9" t="str">
        <f>"46952022112117581455921"</f>
        <v>46952022112117581455921</v>
      </c>
      <c r="C8" s="10" t="s">
        <v>9</v>
      </c>
      <c r="D8" s="9" t="str">
        <f>"梁邺"</f>
        <v>梁邺</v>
      </c>
      <c r="E8" s="9" t="str">
        <f>"男"</f>
        <v>男</v>
      </c>
      <c r="F8" s="11" t="s">
        <v>10</v>
      </c>
    </row>
    <row r="9" spans="1:6" ht="34.5" customHeight="1">
      <c r="A9" s="9">
        <v>7</v>
      </c>
      <c r="B9" s="9" t="str">
        <f>"46952022112415533273289"</f>
        <v>46952022112415533273289</v>
      </c>
      <c r="C9" s="10" t="s">
        <v>9</v>
      </c>
      <c r="D9" s="9" t="str">
        <f>"王贞霖"</f>
        <v>王贞霖</v>
      </c>
      <c r="E9" s="9" t="str">
        <f>"女"</f>
        <v>女</v>
      </c>
      <c r="F9" s="11" t="s">
        <v>10</v>
      </c>
    </row>
    <row r="10" spans="1:6" ht="34.5" customHeight="1">
      <c r="A10" s="9">
        <v>8</v>
      </c>
      <c r="B10" s="9" t="str">
        <f>"46952022112509410276478"</f>
        <v>46952022112509410276478</v>
      </c>
      <c r="C10" s="10" t="s">
        <v>9</v>
      </c>
      <c r="D10" s="9" t="str">
        <f>"常珺"</f>
        <v>常珺</v>
      </c>
      <c r="E10" s="9" t="str">
        <f>"女"</f>
        <v>女</v>
      </c>
      <c r="F10" s="11" t="s">
        <v>10</v>
      </c>
    </row>
    <row r="11" spans="1:6" ht="34.5" customHeight="1">
      <c r="A11" s="9">
        <v>9</v>
      </c>
      <c r="B11" s="9" t="str">
        <f>"46952022112510154276802"</f>
        <v>46952022112510154276802</v>
      </c>
      <c r="C11" s="10" t="s">
        <v>9</v>
      </c>
      <c r="D11" s="9" t="str">
        <f>"李佳彬"</f>
        <v>李佳彬</v>
      </c>
      <c r="E11" s="9" t="str">
        <f>"女"</f>
        <v>女</v>
      </c>
      <c r="F11" s="11" t="s">
        <v>10</v>
      </c>
    </row>
    <row r="12" spans="1:6" ht="34.5" customHeight="1">
      <c r="A12" s="9">
        <v>10</v>
      </c>
      <c r="B12" s="9" t="str">
        <f>"46952022112713285483531"</f>
        <v>46952022112713285483531</v>
      </c>
      <c r="C12" s="10" t="s">
        <v>9</v>
      </c>
      <c r="D12" s="9" t="str">
        <f>"许志钊"</f>
        <v>许志钊</v>
      </c>
      <c r="E12" s="9" t="str">
        <f>"男"</f>
        <v>男</v>
      </c>
      <c r="F12" s="11" t="s">
        <v>10</v>
      </c>
    </row>
    <row r="13" spans="1:6" ht="34.5" customHeight="1">
      <c r="A13" s="9">
        <v>11</v>
      </c>
      <c r="B13" s="9" t="str">
        <f>"46952022112816531786919"</f>
        <v>46952022112816531786919</v>
      </c>
      <c r="C13" s="10" t="s">
        <v>9</v>
      </c>
      <c r="D13" s="9" t="str">
        <f>"于伟龙"</f>
        <v>于伟龙</v>
      </c>
      <c r="E13" s="9" t="str">
        <f>"男"</f>
        <v>男</v>
      </c>
      <c r="F13" s="11" t="s">
        <v>10</v>
      </c>
    </row>
    <row r="14" spans="1:6" ht="34.5" customHeight="1">
      <c r="A14" s="9">
        <v>12</v>
      </c>
      <c r="B14" s="9" t="str">
        <f>"4695202211091100328744"</f>
        <v>4695202211091100328744</v>
      </c>
      <c r="C14" s="10" t="s">
        <v>11</v>
      </c>
      <c r="D14" s="9" t="str">
        <f>"张明政"</f>
        <v>张明政</v>
      </c>
      <c r="E14" s="9" t="str">
        <f>"男"</f>
        <v>男</v>
      </c>
      <c r="F14" s="11" t="s">
        <v>10</v>
      </c>
    </row>
    <row r="15" spans="1:6" ht="34.5" customHeight="1">
      <c r="A15" s="9">
        <v>13</v>
      </c>
      <c r="B15" s="9" t="str">
        <f>"46952022111017051512899"</f>
        <v>46952022111017051512899</v>
      </c>
      <c r="C15" s="10" t="s">
        <v>11</v>
      </c>
      <c r="D15" s="9" t="str">
        <f>"王帅"</f>
        <v>王帅</v>
      </c>
      <c r="E15" s="9" t="str">
        <f>"男"</f>
        <v>男</v>
      </c>
      <c r="F15" s="11" t="s">
        <v>10</v>
      </c>
    </row>
    <row r="16" spans="1:6" ht="34.5" customHeight="1">
      <c r="A16" s="9">
        <v>14</v>
      </c>
      <c r="B16" s="9" t="str">
        <f>"46952022111614580927858"</f>
        <v>46952022111614580927858</v>
      </c>
      <c r="C16" s="10" t="s">
        <v>11</v>
      </c>
      <c r="D16" s="9" t="str">
        <f>"王璐琳"</f>
        <v>王璐琳</v>
      </c>
      <c r="E16" s="9" t="str">
        <f>"女"</f>
        <v>女</v>
      </c>
      <c r="F16" s="11" t="s">
        <v>10</v>
      </c>
    </row>
    <row r="17" spans="1:6" ht="34.5" customHeight="1">
      <c r="A17" s="9">
        <v>15</v>
      </c>
      <c r="B17" s="9" t="str">
        <f>"46952022112313351667838"</f>
        <v>46952022112313351667838</v>
      </c>
      <c r="C17" s="10" t="s">
        <v>11</v>
      </c>
      <c r="D17" s="9" t="str">
        <f>"王睿"</f>
        <v>王睿</v>
      </c>
      <c r="E17" s="9" t="str">
        <f>"女"</f>
        <v>女</v>
      </c>
      <c r="F17" s="11" t="s">
        <v>10</v>
      </c>
    </row>
    <row r="18" spans="1:6" ht="34.5" customHeight="1">
      <c r="A18" s="9">
        <v>16</v>
      </c>
      <c r="B18" s="9" t="str">
        <f>"46952022112321145469738"</f>
        <v>46952022112321145469738</v>
      </c>
      <c r="C18" s="10" t="s">
        <v>11</v>
      </c>
      <c r="D18" s="9" t="str">
        <f>"符修昊"</f>
        <v>符修昊</v>
      </c>
      <c r="E18" s="9" t="str">
        <f>"男"</f>
        <v>男</v>
      </c>
      <c r="F18" s="11" t="s">
        <v>10</v>
      </c>
    </row>
    <row r="19" spans="1:6" ht="34.5" customHeight="1">
      <c r="A19" s="9">
        <v>17</v>
      </c>
      <c r="B19" s="9" t="str">
        <f>"46952022112516174879458"</f>
        <v>46952022112516174879458</v>
      </c>
      <c r="C19" s="10" t="s">
        <v>11</v>
      </c>
      <c r="D19" s="9" t="str">
        <f>"吴秋欣"</f>
        <v>吴秋欣</v>
      </c>
      <c r="E19" s="9" t="str">
        <f>"女"</f>
        <v>女</v>
      </c>
      <c r="F19" s="11" t="s">
        <v>10</v>
      </c>
    </row>
    <row r="20" spans="1:6" ht="34.5" customHeight="1">
      <c r="A20" s="9">
        <v>18</v>
      </c>
      <c r="B20" s="9" t="str">
        <f>"46952022112709430983151"</f>
        <v>46952022112709430983151</v>
      </c>
      <c r="C20" s="10" t="s">
        <v>11</v>
      </c>
      <c r="D20" s="9" t="str">
        <f>"邢增宇"</f>
        <v>邢增宇</v>
      </c>
      <c r="E20" s="9" t="str">
        <f>"男"</f>
        <v>男</v>
      </c>
      <c r="F20" s="11" t="s">
        <v>10</v>
      </c>
    </row>
    <row r="21" spans="1:6" ht="34.5" customHeight="1">
      <c r="A21" s="9">
        <v>19</v>
      </c>
      <c r="B21" s="9" t="str">
        <f>"46952022112921415090090"</f>
        <v>46952022112921415090090</v>
      </c>
      <c r="C21" s="10" t="s">
        <v>11</v>
      </c>
      <c r="D21" s="9" t="str">
        <f>"庄赛伟"</f>
        <v>庄赛伟</v>
      </c>
      <c r="E21" s="9" t="str">
        <f>"女"</f>
        <v>女</v>
      </c>
      <c r="F21" s="11" t="s">
        <v>10</v>
      </c>
    </row>
    <row r="22" spans="1:6" ht="34.5" customHeight="1">
      <c r="A22" s="9">
        <v>20</v>
      </c>
      <c r="B22" s="9" t="str">
        <f>"4695202211090906498178"</f>
        <v>4695202211090906498178</v>
      </c>
      <c r="C22" s="10" t="s">
        <v>12</v>
      </c>
      <c r="D22" s="9" t="str">
        <f>"何贤锦"</f>
        <v>何贤锦</v>
      </c>
      <c r="E22" s="9" t="str">
        <f>"男"</f>
        <v>男</v>
      </c>
      <c r="F22" s="11" t="s">
        <v>10</v>
      </c>
    </row>
    <row r="23" spans="1:6" ht="34.5" customHeight="1">
      <c r="A23" s="9">
        <v>21</v>
      </c>
      <c r="B23" s="9" t="str">
        <f>"4695202211091100438745"</f>
        <v>4695202211091100438745</v>
      </c>
      <c r="C23" s="10" t="s">
        <v>12</v>
      </c>
      <c r="D23" s="9" t="str">
        <f>"赵涛"</f>
        <v>赵涛</v>
      </c>
      <c r="E23" s="9" t="str">
        <f>"男"</f>
        <v>男</v>
      </c>
      <c r="F23" s="11" t="s">
        <v>10</v>
      </c>
    </row>
    <row r="24" spans="1:6" ht="34.5" customHeight="1">
      <c r="A24" s="9">
        <v>22</v>
      </c>
      <c r="B24" s="9" t="str">
        <f>"46952022111109204418466"</f>
        <v>46952022111109204418466</v>
      </c>
      <c r="C24" s="10" t="s">
        <v>12</v>
      </c>
      <c r="D24" s="9" t="str">
        <f>"梁斯浙"</f>
        <v>梁斯浙</v>
      </c>
      <c r="E24" s="9" t="str">
        <f>"男"</f>
        <v>男</v>
      </c>
      <c r="F24" s="11" t="s">
        <v>10</v>
      </c>
    </row>
    <row r="25" spans="1:6" ht="34.5" customHeight="1">
      <c r="A25" s="9">
        <v>23</v>
      </c>
      <c r="B25" s="9" t="str">
        <f>"46952022111109390218536"</f>
        <v>46952022111109390218536</v>
      </c>
      <c r="C25" s="10" t="s">
        <v>12</v>
      </c>
      <c r="D25" s="9" t="str">
        <f>"江鹏威"</f>
        <v>江鹏威</v>
      </c>
      <c r="E25" s="9" t="str">
        <f>"男"</f>
        <v>男</v>
      </c>
      <c r="F25" s="11" t="s">
        <v>10</v>
      </c>
    </row>
    <row r="26" spans="1:6" ht="34.5" customHeight="1">
      <c r="A26" s="9">
        <v>24</v>
      </c>
      <c r="B26" s="9" t="str">
        <f>"46952022111311540621910"</f>
        <v>46952022111311540621910</v>
      </c>
      <c r="C26" s="10" t="s">
        <v>12</v>
      </c>
      <c r="D26" s="9" t="str">
        <f>"王诗婷"</f>
        <v>王诗婷</v>
      </c>
      <c r="E26" s="9" t="str">
        <f>"女"</f>
        <v>女</v>
      </c>
      <c r="F26" s="11" t="s">
        <v>10</v>
      </c>
    </row>
    <row r="27" spans="1:6" ht="34.5" customHeight="1">
      <c r="A27" s="9">
        <v>25</v>
      </c>
      <c r="B27" s="9" t="str">
        <f>"46952022111317294422266"</f>
        <v>46952022111317294422266</v>
      </c>
      <c r="C27" s="10" t="s">
        <v>12</v>
      </c>
      <c r="D27" s="9" t="str">
        <f>"纪灿灿"</f>
        <v>纪灿灿</v>
      </c>
      <c r="E27" s="9" t="str">
        <f>"男"</f>
        <v>男</v>
      </c>
      <c r="F27" s="11" t="s">
        <v>10</v>
      </c>
    </row>
    <row r="28" spans="1:6" ht="34.5" customHeight="1">
      <c r="A28" s="9">
        <v>26</v>
      </c>
      <c r="B28" s="9" t="str">
        <f>"46952022111821393439601"</f>
        <v>46952022111821393439601</v>
      </c>
      <c r="C28" s="10" t="s">
        <v>12</v>
      </c>
      <c r="D28" s="9" t="str">
        <f>"许欣如"</f>
        <v>许欣如</v>
      </c>
      <c r="E28" s="9" t="str">
        <f>"女"</f>
        <v>女</v>
      </c>
      <c r="F28" s="11" t="s">
        <v>10</v>
      </c>
    </row>
    <row r="29" spans="1:6" ht="34.5" customHeight="1">
      <c r="A29" s="9">
        <v>27</v>
      </c>
      <c r="B29" s="9" t="str">
        <f>"46952022112917522589658"</f>
        <v>46952022112917522589658</v>
      </c>
      <c r="C29" s="10" t="s">
        <v>12</v>
      </c>
      <c r="D29" s="9" t="str">
        <f>"邓大雨"</f>
        <v>邓大雨</v>
      </c>
      <c r="E29" s="9" t="str">
        <f>"男"</f>
        <v>男</v>
      </c>
      <c r="F29" s="11" t="s">
        <v>10</v>
      </c>
    </row>
    <row r="30" spans="1:6" ht="34.5" customHeight="1">
      <c r="A30" s="9">
        <v>28</v>
      </c>
      <c r="B30" s="9" t="str">
        <f>"4695202211091513489308"</f>
        <v>4695202211091513489308</v>
      </c>
      <c r="C30" s="10" t="s">
        <v>13</v>
      </c>
      <c r="D30" s="9" t="str">
        <f>"梁昌迅"</f>
        <v>梁昌迅</v>
      </c>
      <c r="E30" s="9" t="str">
        <f>"男"</f>
        <v>男</v>
      </c>
      <c r="F30" s="11" t="s">
        <v>10</v>
      </c>
    </row>
    <row r="31" spans="1:6" ht="34.5" customHeight="1">
      <c r="A31" s="9">
        <v>29</v>
      </c>
      <c r="B31" s="9" t="str">
        <f>"46952022111621471828307"</f>
        <v>46952022111621471828307</v>
      </c>
      <c r="C31" s="10" t="s">
        <v>13</v>
      </c>
      <c r="D31" s="9" t="str">
        <f>"王海波"</f>
        <v>王海波</v>
      </c>
      <c r="E31" s="9" t="str">
        <f>"女"</f>
        <v>女</v>
      </c>
      <c r="F31" s="11" t="s">
        <v>10</v>
      </c>
    </row>
    <row r="32" spans="1:6" ht="34.5" customHeight="1">
      <c r="A32" s="9">
        <v>30</v>
      </c>
      <c r="B32" s="9" t="str">
        <f>"46952022112210525260555"</f>
        <v>46952022112210525260555</v>
      </c>
      <c r="C32" s="10" t="s">
        <v>13</v>
      </c>
      <c r="D32" s="9" t="str">
        <f>"黄艳梅"</f>
        <v>黄艳梅</v>
      </c>
      <c r="E32" s="9" t="str">
        <f>"女"</f>
        <v>女</v>
      </c>
      <c r="F32" s="11" t="s">
        <v>10</v>
      </c>
    </row>
    <row r="33" spans="1:6" ht="34.5" customHeight="1">
      <c r="A33" s="9">
        <v>31</v>
      </c>
      <c r="B33" s="9" t="str">
        <f>"46952022112919374389842"</f>
        <v>46952022112919374389842</v>
      </c>
      <c r="C33" s="10" t="s">
        <v>13</v>
      </c>
      <c r="D33" s="9" t="str">
        <f>"付瑛格"</f>
        <v>付瑛格</v>
      </c>
      <c r="E33" s="9" t="str">
        <f>"女"</f>
        <v>女</v>
      </c>
      <c r="F33" s="11" t="s">
        <v>10</v>
      </c>
    </row>
    <row r="34" spans="1:6" ht="34.5" customHeight="1">
      <c r="A34" s="9">
        <v>32</v>
      </c>
      <c r="B34" s="9" t="str">
        <f>"4695202211092004389944"</f>
        <v>4695202211092004389944</v>
      </c>
      <c r="C34" s="10" t="s">
        <v>14</v>
      </c>
      <c r="D34" s="9" t="str">
        <f>"许鹏源"</f>
        <v>许鹏源</v>
      </c>
      <c r="E34" s="9" t="str">
        <f>"男"</f>
        <v>男</v>
      </c>
      <c r="F34" s="11" t="s">
        <v>10</v>
      </c>
    </row>
    <row r="35" spans="1:6" ht="34.5" customHeight="1">
      <c r="A35" s="9">
        <v>33</v>
      </c>
      <c r="B35" s="9" t="str">
        <f>"46952022111012001611714"</f>
        <v>46952022111012001611714</v>
      </c>
      <c r="C35" s="10" t="s">
        <v>14</v>
      </c>
      <c r="D35" s="9" t="str">
        <f>"刘燕花"</f>
        <v>刘燕花</v>
      </c>
      <c r="E35" s="9" t="str">
        <f>"女"</f>
        <v>女</v>
      </c>
      <c r="F35" s="11" t="s">
        <v>10</v>
      </c>
    </row>
    <row r="36" spans="1:6" ht="34.5" customHeight="1">
      <c r="A36" s="9">
        <v>34</v>
      </c>
      <c r="B36" s="9" t="str">
        <f>"46952022111019300013252"</f>
        <v>46952022111019300013252</v>
      </c>
      <c r="C36" s="10" t="s">
        <v>14</v>
      </c>
      <c r="D36" s="9" t="str">
        <f>"张敏"</f>
        <v>张敏</v>
      </c>
      <c r="E36" s="9" t="str">
        <f>"女"</f>
        <v>女</v>
      </c>
      <c r="F36" s="11" t="s">
        <v>10</v>
      </c>
    </row>
    <row r="37" spans="1:6" ht="34.5" customHeight="1">
      <c r="A37" s="9">
        <v>35</v>
      </c>
      <c r="B37" s="9" t="str">
        <f>"46952022111113285719284"</f>
        <v>46952022111113285719284</v>
      </c>
      <c r="C37" s="10" t="s">
        <v>14</v>
      </c>
      <c r="D37" s="9" t="str">
        <f>"陈之光"</f>
        <v>陈之光</v>
      </c>
      <c r="E37" s="9" t="str">
        <f>"男"</f>
        <v>男</v>
      </c>
      <c r="F37" s="11" t="s">
        <v>10</v>
      </c>
    </row>
    <row r="38" spans="1:6" ht="34.5" customHeight="1">
      <c r="A38" s="9">
        <v>36</v>
      </c>
      <c r="B38" s="9" t="str">
        <f>"46952022111516545226801"</f>
        <v>46952022111516545226801</v>
      </c>
      <c r="C38" s="10" t="s">
        <v>14</v>
      </c>
      <c r="D38" s="9" t="str">
        <f>"薛乾怀"</f>
        <v>薛乾怀</v>
      </c>
      <c r="E38" s="9" t="str">
        <f aca="true" t="shared" si="0" ref="E38:E44">"女"</f>
        <v>女</v>
      </c>
      <c r="F38" s="11" t="s">
        <v>10</v>
      </c>
    </row>
    <row r="39" spans="1:6" ht="34.5" customHeight="1">
      <c r="A39" s="9">
        <v>37</v>
      </c>
      <c r="B39" s="9" t="str">
        <f>"46952022111611365527651"</f>
        <v>46952022111611365527651</v>
      </c>
      <c r="C39" s="10" t="s">
        <v>14</v>
      </c>
      <c r="D39" s="9" t="str">
        <f>"郑婧怡"</f>
        <v>郑婧怡</v>
      </c>
      <c r="E39" s="9" t="str">
        <f t="shared" si="0"/>
        <v>女</v>
      </c>
      <c r="F39" s="11" t="s">
        <v>10</v>
      </c>
    </row>
    <row r="40" spans="1:6" ht="34.5" customHeight="1">
      <c r="A40" s="9">
        <v>38</v>
      </c>
      <c r="B40" s="9" t="str">
        <f>"46952022111614401627833"</f>
        <v>46952022111614401627833</v>
      </c>
      <c r="C40" s="10" t="s">
        <v>14</v>
      </c>
      <c r="D40" s="9" t="str">
        <f>"曹春艳"</f>
        <v>曹春艳</v>
      </c>
      <c r="E40" s="9" t="str">
        <f t="shared" si="0"/>
        <v>女</v>
      </c>
      <c r="F40" s="11" t="s">
        <v>10</v>
      </c>
    </row>
    <row r="41" spans="1:6" ht="34.5" customHeight="1">
      <c r="A41" s="9">
        <v>39</v>
      </c>
      <c r="B41" s="9" t="str">
        <f>"46952022111622394428349"</f>
        <v>46952022111622394428349</v>
      </c>
      <c r="C41" s="10" t="s">
        <v>14</v>
      </c>
      <c r="D41" s="9" t="str">
        <f>"陈妹姑"</f>
        <v>陈妹姑</v>
      </c>
      <c r="E41" s="9" t="str">
        <f t="shared" si="0"/>
        <v>女</v>
      </c>
      <c r="F41" s="11" t="s">
        <v>10</v>
      </c>
    </row>
    <row r="42" spans="1:6" ht="34.5" customHeight="1">
      <c r="A42" s="9">
        <v>40</v>
      </c>
      <c r="B42" s="9" t="str">
        <f>"46952022111813125936939"</f>
        <v>46952022111813125936939</v>
      </c>
      <c r="C42" s="10" t="s">
        <v>14</v>
      </c>
      <c r="D42" s="9" t="str">
        <f>"刘亚妮"</f>
        <v>刘亚妮</v>
      </c>
      <c r="E42" s="9" t="str">
        <f t="shared" si="0"/>
        <v>女</v>
      </c>
      <c r="F42" s="11" t="s">
        <v>10</v>
      </c>
    </row>
    <row r="43" spans="1:6" ht="34.5" customHeight="1">
      <c r="A43" s="9">
        <v>41</v>
      </c>
      <c r="B43" s="9" t="str">
        <f>"46952022111818532838782"</f>
        <v>46952022111818532838782</v>
      </c>
      <c r="C43" s="10" t="s">
        <v>14</v>
      </c>
      <c r="D43" s="9" t="str">
        <f>"贾傛吏"</f>
        <v>贾傛吏</v>
      </c>
      <c r="E43" s="9" t="str">
        <f t="shared" si="0"/>
        <v>女</v>
      </c>
      <c r="F43" s="11" t="s">
        <v>10</v>
      </c>
    </row>
    <row r="44" spans="1:6" ht="34.5" customHeight="1">
      <c r="A44" s="9">
        <v>42</v>
      </c>
      <c r="B44" s="9" t="str">
        <f>"46952022112221430365497"</f>
        <v>46952022112221430365497</v>
      </c>
      <c r="C44" s="10" t="s">
        <v>14</v>
      </c>
      <c r="D44" s="9" t="str">
        <f>"魏敏"</f>
        <v>魏敏</v>
      </c>
      <c r="E44" s="9" t="str">
        <f t="shared" si="0"/>
        <v>女</v>
      </c>
      <c r="F44" s="11" t="s">
        <v>10</v>
      </c>
    </row>
    <row r="45" spans="1:6" ht="34.5" customHeight="1">
      <c r="A45" s="9">
        <v>43</v>
      </c>
      <c r="B45" s="9" t="str">
        <f>"46952022112623171282981"</f>
        <v>46952022112623171282981</v>
      </c>
      <c r="C45" s="10" t="s">
        <v>14</v>
      </c>
      <c r="D45" s="9" t="str">
        <f>"周丙月"</f>
        <v>周丙月</v>
      </c>
      <c r="E45" s="9" t="str">
        <f>"男"</f>
        <v>男</v>
      </c>
      <c r="F45" s="11" t="s">
        <v>10</v>
      </c>
    </row>
    <row r="46" spans="1:6" ht="34.5" customHeight="1">
      <c r="A46" s="9">
        <v>44</v>
      </c>
      <c r="B46" s="9" t="str">
        <f>"46952022112921361290075"</f>
        <v>46952022112921361290075</v>
      </c>
      <c r="C46" s="10" t="s">
        <v>14</v>
      </c>
      <c r="D46" s="9" t="str">
        <f>"赵亚南"</f>
        <v>赵亚南</v>
      </c>
      <c r="E46" s="9" t="str">
        <f>"女"</f>
        <v>女</v>
      </c>
      <c r="F46" s="11" t="s">
        <v>10</v>
      </c>
    </row>
    <row r="47" spans="1:6" ht="34.5" customHeight="1">
      <c r="A47" s="9">
        <v>45</v>
      </c>
      <c r="B47" s="9" t="str">
        <f>"46952022112922100990134"</f>
        <v>46952022112922100990134</v>
      </c>
      <c r="C47" s="10" t="s">
        <v>14</v>
      </c>
      <c r="D47" s="9" t="str">
        <f>"柳向娟"</f>
        <v>柳向娟</v>
      </c>
      <c r="E47" s="9" t="str">
        <f>"女"</f>
        <v>女</v>
      </c>
      <c r="F47" s="11" t="s">
        <v>10</v>
      </c>
    </row>
    <row r="48" spans="1:6" ht="34.5" customHeight="1">
      <c r="A48" s="9">
        <v>46</v>
      </c>
      <c r="B48" s="9" t="str">
        <f>"4695202211091624329473"</f>
        <v>4695202211091624329473</v>
      </c>
      <c r="C48" s="10" t="s">
        <v>15</v>
      </c>
      <c r="D48" s="9" t="str">
        <f>"张钰钦"</f>
        <v>张钰钦</v>
      </c>
      <c r="E48" s="9" t="str">
        <f>"男"</f>
        <v>男</v>
      </c>
      <c r="F48" s="11" t="s">
        <v>10</v>
      </c>
    </row>
    <row r="49" spans="1:6" ht="34.5" customHeight="1">
      <c r="A49" s="9">
        <v>47</v>
      </c>
      <c r="B49" s="9" t="str">
        <f>"46952022111310085421752"</f>
        <v>46952022111310085421752</v>
      </c>
      <c r="C49" s="10" t="s">
        <v>15</v>
      </c>
      <c r="D49" s="9" t="str">
        <f>"杨雨"</f>
        <v>杨雨</v>
      </c>
      <c r="E49" s="9" t="str">
        <f>"女"</f>
        <v>女</v>
      </c>
      <c r="F49" s="11" t="s">
        <v>10</v>
      </c>
    </row>
    <row r="50" spans="1:6" ht="34.5" customHeight="1">
      <c r="A50" s="9">
        <v>48</v>
      </c>
      <c r="B50" s="9" t="str">
        <f>"46952022111421444924811"</f>
        <v>46952022111421444924811</v>
      </c>
      <c r="C50" s="10" t="s">
        <v>15</v>
      </c>
      <c r="D50" s="9" t="str">
        <f>"张伊莹"</f>
        <v>张伊莹</v>
      </c>
      <c r="E50" s="9" t="str">
        <f>"女"</f>
        <v>女</v>
      </c>
      <c r="F50" s="11" t="s">
        <v>10</v>
      </c>
    </row>
    <row r="51" spans="1:6" ht="34.5" customHeight="1">
      <c r="A51" s="9">
        <v>49</v>
      </c>
      <c r="B51" s="9" t="str">
        <f>"46952022111020525913434"</f>
        <v>46952022111020525913434</v>
      </c>
      <c r="C51" s="10" t="s">
        <v>16</v>
      </c>
      <c r="D51" s="9" t="str">
        <f>"吴松平"</f>
        <v>吴松平</v>
      </c>
      <c r="E51" s="9" t="str">
        <f>"男"</f>
        <v>男</v>
      </c>
      <c r="F51" s="11" t="s">
        <v>10</v>
      </c>
    </row>
    <row r="52" spans="1:6" ht="34.5" customHeight="1">
      <c r="A52" s="9">
        <v>50</v>
      </c>
      <c r="B52" s="9" t="str">
        <f>"46952022112110425751122"</f>
        <v>46952022112110425751122</v>
      </c>
      <c r="C52" s="10" t="s">
        <v>16</v>
      </c>
      <c r="D52" s="9" t="str">
        <f>"王禹"</f>
        <v>王禹</v>
      </c>
      <c r="E52" s="9" t="str">
        <f>"男"</f>
        <v>男</v>
      </c>
      <c r="F52" s="11" t="s">
        <v>10</v>
      </c>
    </row>
    <row r="53" spans="1:6" ht="34.5" customHeight="1">
      <c r="A53" s="9">
        <v>51</v>
      </c>
      <c r="B53" s="9" t="str">
        <f>"46952022112209344359564"</f>
        <v>46952022112209344359564</v>
      </c>
      <c r="C53" s="10" t="s">
        <v>16</v>
      </c>
      <c r="D53" s="9" t="str">
        <f>"王录超"</f>
        <v>王录超</v>
      </c>
      <c r="E53" s="9" t="str">
        <f>"男"</f>
        <v>男</v>
      </c>
      <c r="F53" s="11" t="s">
        <v>10</v>
      </c>
    </row>
    <row r="54" spans="1:6" ht="34.5" customHeight="1">
      <c r="A54" s="9">
        <v>52</v>
      </c>
      <c r="B54" s="9" t="str">
        <f>"46952022111008331210453"</f>
        <v>46952022111008331210453</v>
      </c>
      <c r="C54" s="10" t="s">
        <v>17</v>
      </c>
      <c r="D54" s="9" t="str">
        <f>"张敏慧"</f>
        <v>张敏慧</v>
      </c>
      <c r="E54" s="9" t="str">
        <f>"女"</f>
        <v>女</v>
      </c>
      <c r="F54" s="11" t="s">
        <v>10</v>
      </c>
    </row>
    <row r="55" spans="1:6" ht="34.5" customHeight="1">
      <c r="A55" s="9">
        <v>53</v>
      </c>
      <c r="B55" s="9" t="str">
        <f>"46952022111009275710769"</f>
        <v>46952022111009275710769</v>
      </c>
      <c r="C55" s="10" t="s">
        <v>17</v>
      </c>
      <c r="D55" s="9" t="str">
        <f>"吴娜"</f>
        <v>吴娜</v>
      </c>
      <c r="E55" s="9" t="str">
        <f>"女"</f>
        <v>女</v>
      </c>
      <c r="F55" s="11" t="s">
        <v>10</v>
      </c>
    </row>
    <row r="56" spans="1:6" ht="34.5" customHeight="1">
      <c r="A56" s="9">
        <v>54</v>
      </c>
      <c r="B56" s="9" t="str">
        <f>"46952022111614260427815"</f>
        <v>46952022111614260427815</v>
      </c>
      <c r="C56" s="10" t="s">
        <v>17</v>
      </c>
      <c r="D56" s="9" t="str">
        <f>"张晓宁"</f>
        <v>张晓宁</v>
      </c>
      <c r="E56" s="9" t="str">
        <f>"男"</f>
        <v>男</v>
      </c>
      <c r="F56" s="11" t="s">
        <v>10</v>
      </c>
    </row>
    <row r="57" spans="1:6" ht="34.5" customHeight="1">
      <c r="A57" s="9">
        <v>55</v>
      </c>
      <c r="B57" s="9" t="str">
        <f>"46952022112222025665583"</f>
        <v>46952022112222025665583</v>
      </c>
      <c r="C57" s="10" t="s">
        <v>18</v>
      </c>
      <c r="D57" s="9" t="str">
        <f>"容英"</f>
        <v>容英</v>
      </c>
      <c r="E57" s="9" t="str">
        <f>"女"</f>
        <v>女</v>
      </c>
      <c r="F57" s="11" t="s">
        <v>8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吉子</cp:lastModifiedBy>
  <dcterms:created xsi:type="dcterms:W3CDTF">2022-12-01T03:00:33Z</dcterms:created>
  <dcterms:modified xsi:type="dcterms:W3CDTF">2022-12-01T07:05:16Z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68202E4ED7A8420E89A0EA8E89B54379</vt:lpwstr>
  </property>
  <property fmtid="{D5CDD505-2E9C-101B-9397-08002B2CF9AE}" pid="4" name="KSOProductBuildV">
    <vt:lpwstr>2052-11.1.0.12763</vt:lpwstr>
  </property>
</Properties>
</file>